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05" yWindow="465" windowWidth="9690" windowHeight="7290" activeTab="1"/>
  </bookViews>
  <sheets>
    <sheet name="Pr. 14(13)-4B" sheetId="1" r:id="rId1"/>
    <sheet name="Sol" sheetId="11" r:id="rId2"/>
  </sheets>
  <definedNames>
    <definedName name="_xlnm.Print_Area" localSheetId="0">'Pr. 14(13)-4B'!$A$1:$P$21</definedName>
  </definedNames>
  <calcPr calcId="145621" fullPrecision="0"/>
</workbook>
</file>

<file path=xl/calcChain.xml><?xml version="1.0" encoding="utf-8"?>
<calcChain xmlns="http://schemas.openxmlformats.org/spreadsheetml/2006/main">
  <c r="C5" i="11" l="1"/>
  <c r="A5" i="1" s="1"/>
  <c r="H64" i="1"/>
  <c r="F63" i="1"/>
  <c r="H60" i="1"/>
  <c r="F59" i="1"/>
  <c r="H57" i="1"/>
  <c r="H56" i="1"/>
  <c r="H53" i="1"/>
  <c r="H52" i="1"/>
  <c r="L46" i="1"/>
  <c r="L45" i="1"/>
  <c r="L44" i="1"/>
  <c r="L43" i="1"/>
  <c r="L41" i="1"/>
  <c r="L38" i="1"/>
  <c r="L34" i="1"/>
  <c r="L32" i="1"/>
  <c r="F31" i="1"/>
  <c r="L28" i="1"/>
  <c r="H27" i="1"/>
  <c r="H26" i="1"/>
  <c r="J25" i="1"/>
  <c r="J22" i="1"/>
  <c r="F22" i="1"/>
  <c r="F21" i="1"/>
  <c r="F20" i="1"/>
  <c r="A11" i="1"/>
  <c r="G64" i="11"/>
  <c r="G58" i="11"/>
  <c r="G60" i="11" s="1"/>
  <c r="G54" i="11"/>
  <c r="K47" i="11"/>
  <c r="I22" i="11"/>
  <c r="K23" i="11" s="1"/>
  <c r="K33" i="11" s="1"/>
  <c r="K35" i="11" s="1"/>
  <c r="K28" i="11"/>
  <c r="K32" i="11"/>
  <c r="J19" i="1" l="1"/>
  <c r="H20" i="1"/>
  <c r="H21" i="1"/>
  <c r="H22" i="1"/>
  <c r="L23" i="1"/>
  <c r="F26" i="1"/>
  <c r="F27" i="1"/>
  <c r="J27" i="1"/>
  <c r="J30" i="1"/>
  <c r="J31" i="1"/>
  <c r="L33" i="1"/>
  <c r="L35" i="1"/>
  <c r="L40" i="1"/>
  <c r="F43" i="1"/>
  <c r="F44" i="1"/>
  <c r="F45" i="1"/>
  <c r="F46" i="1"/>
  <c r="L47" i="1"/>
  <c r="F53" i="1"/>
  <c r="H54" i="1"/>
  <c r="F57" i="1"/>
  <c r="H58" i="1"/>
  <c r="H59" i="1"/>
  <c r="H62" i="1"/>
  <c r="H63" i="1"/>
  <c r="AE2" i="1" l="1"/>
  <c r="AE4" i="1"/>
  <c r="AE6" i="1"/>
  <c r="AE8" i="1" l="1"/>
  <c r="AE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<sst xmlns="http://schemas.openxmlformats.org/spreadsheetml/2006/main" count="118" uniqueCount="71">
  <si>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</si>
  <si>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</si>
  <si>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</si>
  <si>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</si>
  <si>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</si>
  <si>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</si>
  <si>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</si>
  <si>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</si>
  <si>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</si>
  <si>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</si>
  <si>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</si>
  <si>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</si>
  <si>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</si>
  <si>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</si>
  <si>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</si>
  <si>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</si>
  <si>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</si>
  <si>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</si>
  <si>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1.</t>
  </si>
  <si>
    <t>Accounts Receivable</t>
  </si>
  <si>
    <t>Accounts Payable</t>
  </si>
  <si>
    <t>Cash</t>
  </si>
  <si>
    <t>2.</t>
  </si>
  <si>
    <t>3.</t>
  </si>
  <si>
    <t>Income Summary</t>
  </si>
  <si>
    <t>Net income</t>
  </si>
  <si>
    <t>Cash flows from operating activities:</t>
  </si>
  <si>
    <t>Cash received from customers</t>
  </si>
  <si>
    <t xml:space="preserve">Deduct: </t>
  </si>
  <si>
    <t>Cash payments for merchandise</t>
  </si>
  <si>
    <t>Cash payments for income tax</t>
  </si>
  <si>
    <t>Cash payments for operating expenses</t>
  </si>
  <si>
    <t>Net cash flow from operating activities</t>
  </si>
  <si>
    <t>Cash flows from investing activities:</t>
  </si>
  <si>
    <t>Cash received from sale of investments</t>
  </si>
  <si>
    <t>Less:</t>
  </si>
  <si>
    <t>Cash paid for land</t>
  </si>
  <si>
    <t>Cash paid for equipment</t>
  </si>
  <si>
    <t>Net cash flow used for investing activities</t>
  </si>
  <si>
    <t>Cash flows from financing activities:</t>
  </si>
  <si>
    <t>Cash received from sale of common stock</t>
  </si>
  <si>
    <t>Decrease in cash</t>
  </si>
  <si>
    <t>Cash at the beginning of the year</t>
  </si>
  <si>
    <t>Cash at the end of the year</t>
  </si>
  <si>
    <t>Schedule Reconciling Net Income with Cash Flows from Operating Activities:</t>
  </si>
  <si>
    <t>Statement of Cash Flows</t>
  </si>
  <si>
    <t>Adjustments to reconcile net income to net cash flow from operating activities:</t>
  </si>
  <si>
    <t>Depreciation expense</t>
  </si>
  <si>
    <t>Gain on sale of investments</t>
  </si>
  <si>
    <t>Changes in current operating assets and liabilities:</t>
  </si>
  <si>
    <t>Increase in accounts receivable</t>
  </si>
  <si>
    <t>Increase in inventories</t>
  </si>
  <si>
    <t>Increase in accounts payable</t>
  </si>
  <si>
    <t>Decrease in accrued expenses payable</t>
  </si>
  <si>
    <t xml:space="preserve">Less: </t>
  </si>
  <si>
    <t>Cash paid for dividends</t>
  </si>
  <si>
    <t>Computations:</t>
  </si>
  <si>
    <t>Sales</t>
  </si>
  <si>
    <t>Deduct increase in accounts receivable</t>
  </si>
  <si>
    <t>Cost of merchandise sold</t>
  </si>
  <si>
    <t>Add increase in inventories</t>
  </si>
  <si>
    <t>Subtotal</t>
  </si>
  <si>
    <t>Deduct increase in accounts payable</t>
  </si>
  <si>
    <t>Operating expenses other than depreciation</t>
  </si>
  <si>
    <t>Add decrease in accrued expenses payable</t>
  </si>
  <si>
    <t>[Key code here]</t>
  </si>
  <si>
    <t>MARTINEZ INC.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</si>
  <si>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</si>
  <si>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For the Year Ended December 31, 2016</t>
  </si>
  <si>
    <t>Net cash flow from financing activities</t>
  </si>
  <si>
    <t>Problem 14(13)-4B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</si>
</sst>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2" fillId="0" borderId="0" xfId="0" applyFont="1" applyBorder="1" applyAlignment="1"/>
    <xf numFmtId="0" fontId="0" fillId="0" borderId="0" xfId="0" applyAlignment="1" applyProtection="1"/>
    <xf numFmtId="0" fontId="12" fillId="0" borderId="3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4" borderId="0" xfId="0" applyFill="1" applyProtection="1"/>
    <xf numFmtId="0" fontId="0" fillId="3" borderId="0" xfId="0" applyFill="1" applyProtection="1"/>
    <xf numFmtId="0" fontId="0" fillId="5" borderId="0" xfId="0" applyFill="1" applyProtection="1"/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3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0" fontId="2" fillId="2" borderId="3" xfId="0" applyFont="1" applyFill="1" applyBorder="1" applyAlignment="1" applyProtection="1">
      <alignment horizontal="left" indent="3"/>
      <protection hidden="1"/>
    </xf>
    <xf numFmtId="0" fontId="2" fillId="0" borderId="0" xfId="0" applyFont="1"/>
    <xf numFmtId="0" fontId="0" fillId="5" borderId="15" xfId="0" applyFill="1" applyBorder="1"/>
    <xf numFmtId="0" fontId="0" fillId="5" borderId="9" xfId="0" applyFill="1" applyBorder="1"/>
    <xf numFmtId="0" fontId="0" fillId="5" borderId="16" xfId="0" applyFill="1" applyBorder="1"/>
    <xf numFmtId="0" fontId="0" fillId="5" borderId="3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4" xfId="0" applyFill="1" applyBorder="1"/>
    <xf numFmtId="0" fontId="0" fillId="5" borderId="2" xfId="0" applyFill="1" applyBorder="1"/>
    <xf numFmtId="0" fontId="0" fillId="5" borderId="6" xfId="0" applyFill="1" applyBorder="1"/>
    <xf numFmtId="0" fontId="2" fillId="5" borderId="3" xfId="0" quotePrefix="1" applyFont="1" applyFill="1" applyBorder="1" applyAlignment="1" applyProtection="1">
      <alignment horizontal="center"/>
      <protection hidden="1"/>
    </xf>
    <xf numFmtId="0" fontId="4" fillId="5" borderId="7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0" fillId="2" borderId="3" xfId="0" applyFill="1" applyBorder="1" applyAlignment="1" applyProtection="1">
      <alignment horizontal="left" indent="5"/>
      <protection hidden="1"/>
    </xf>
    <xf numFmtId="0" fontId="0" fillId="0" borderId="3" xfId="0" applyBorder="1"/>
    <xf numFmtId="0" fontId="10" fillId="2" borderId="0" xfId="0" applyFont="1" applyFill="1" applyBorder="1" applyAlignment="1" applyProtection="1">
      <alignment horizontal="left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0" fillId="3" borderId="17" xfId="0" applyFill="1" applyBorder="1" applyAlignment="1" applyProtection="1">
      <protection locked="0"/>
    </xf>
    <xf numFmtId="0" fontId="0" fillId="3" borderId="19" xfId="0" applyFill="1" applyBorder="1" applyAlignment="1" applyProtection="1">
      <protection locked="0"/>
    </xf>
    <xf numFmtId="0" fontId="6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11" fillId="6" borderId="3" xfId="0" applyNumberFormat="1" applyFont="1" applyFill="1" applyBorder="1" applyAlignment="1">
      <alignment horizontal="left" vertical="center"/>
    </xf>
    <xf numFmtId="0" fontId="11" fillId="6" borderId="0" xfId="0" applyNumberFormat="1" applyFont="1" applyFill="1" applyBorder="1" applyAlignment="1">
      <alignment horizontal="left" vertical="center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7" borderId="3" xfId="0" applyNumberFormat="1" applyFont="1" applyFill="1" applyBorder="1" applyAlignment="1">
      <alignment horizontal="left" vertical="center"/>
    </xf>
    <xf numFmtId="0" fontId="10" fillId="7" borderId="0" xfId="0" applyNumberFormat="1" applyFont="1" applyFill="1" applyBorder="1" applyAlignment="1">
      <alignment horizontal="left" vertic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4" borderId="3" xfId="0" applyNumberFormat="1" applyFont="1" applyFill="1" applyBorder="1" applyAlignment="1">
      <alignment horizontal="left" vertical="center" wrapText="1"/>
    </xf>
    <xf numFmtId="0" fontId="16" fillId="4" borderId="0" xfId="0" applyNumberFormat="1" applyFont="1" applyFill="1" applyBorder="1" applyAlignment="1">
      <alignment horizontal="left" vertical="center" wrapText="1"/>
    </xf>
    <xf numFmtId="0" fontId="18" fillId="0" borderId="0" xfId="0" applyFont="1" applyAlignment="1"/>
    <xf numFmtId="0" fontId="0" fillId="3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  <xf numFmtId="0" fontId="0" fillId="3" borderId="17" xfId="0" applyFill="1" applyBorder="1" applyAlignment="1" applyProtection="1"/>
    <xf numFmtId="0" fontId="0" fillId="3" borderId="19" xfId="0" applyFill="1" applyBorder="1" applyAlignment="1" applyProtection="1"/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1" fillId="6" borderId="3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16" fillId="4" borderId="3" xfId="0" applyNumberFormat="1" applyFont="1" applyFill="1" applyBorder="1" applyAlignment="1" applyProtection="1">
      <alignment horizontal="left" vertical="center" wrapText="1"/>
    </xf>
    <xf numFmtId="0" fontId="16" fillId="4" borderId="0" xfId="0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/>
    <xf numFmtId="0" fontId="10" fillId="7" borderId="3" xfId="0" applyNumberFormat="1" applyFont="1" applyFill="1" applyBorder="1" applyAlignment="1" applyProtection="1">
      <alignment horizontal="left" vertical="center"/>
    </xf>
    <xf numFmtId="0" fontId="10" fillId="7" borderId="0" xfId="0" applyNumberFormat="1" applyFont="1" applyFill="1" applyBorder="1" applyAlignment="1" applyProtection="1">
      <alignment horizontal="left" vertical="center"/>
    </xf>
    <xf numFmtId="9" fontId="8" fillId="0" borderId="0" xfId="1" applyFont="1" applyAlignment="1" applyProtection="1">
      <alignment horizontal="left"/>
    </xf>
    <xf numFmtId="0" fontId="0" fillId="3" borderId="17" xfId="0" applyFill="1" applyBorder="1" applyAlignment="1" applyProtection="1">
      <alignment horizontal="left" indent="2"/>
    </xf>
    <xf numFmtId="0" fontId="0" fillId="3" borderId="18" xfId="0" applyFill="1" applyBorder="1" applyAlignment="1" applyProtection="1">
      <alignment horizontal="left" indent="2"/>
    </xf>
    <xf numFmtId="0" fontId="0" fillId="0" borderId="19" xfId="0" applyBorder="1" applyAlignment="1">
      <alignment horizontal="left" indent="2"/>
    </xf>
    <xf numFmtId="0" fontId="0" fillId="3" borderId="18" xfId="0" applyFill="1" applyBorder="1" applyAlignment="1" applyProtection="1"/>
    <xf numFmtId="0" fontId="0" fillId="0" borderId="19" xfId="0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5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  <col min="20" max="20" width="9.140625" hidden="1" customWidth="1"/>
    <col min="30" max="31" width="0" hidden="1" customWidth="1"/>
  </cols>
  <sheetData>
    <row r="1" spans="1:31" ht="19.5" x14ac:dyDescent="0.4">
      <c r="A1" s="80" t="s">
        <v>70</v>
      </c>
      <c r="B1" s="80"/>
      <c r="C1" s="80"/>
      <c r="D1" s="80"/>
      <c r="E1" s="81"/>
      <c r="F1" s="81"/>
      <c r="G1" s="81"/>
      <c r="H1" s="81"/>
      <c r="I1" s="67"/>
      <c r="L1" s="2"/>
      <c r="M1" s="2"/>
      <c r="N1" s="2"/>
      <c r="O1" s="3"/>
      <c r="P1" s="3"/>
      <c r="Q1" s="3"/>
      <c r="AD1" s="5"/>
      <c r="AE1" s="5"/>
    </row>
    <row r="2" spans="1:31" ht="15" customHeight="1" thickBot="1" x14ac:dyDescent="0.25">
      <c r="A2" s="82" t="s">
        <v>12</v>
      </c>
      <c r="B2" s="83"/>
      <c r="C2" s="84"/>
      <c r="D2" s="85"/>
      <c r="E2" s="85"/>
      <c r="F2" s="85"/>
      <c r="G2" s="86"/>
      <c r="H2" s="86"/>
      <c r="I2" s="67"/>
      <c r="L2" s="2"/>
      <c r="M2" s="2"/>
      <c r="N2" s="2"/>
      <c r="O2" s="3"/>
      <c r="P2" s="3"/>
      <c r="Q2" s="3"/>
      <c r="AD2" s="6"/>
      <c r="AE2" s="6">
        <f>COUNTIF(B14:R64,"~*")</f>
        <v>0</v>
      </c>
    </row>
    <row r="3" spans="1:31" ht="15" customHeight="1" thickTop="1" x14ac:dyDescent="0.2">
      <c r="A3" s="82" t="s">
        <v>13</v>
      </c>
      <c r="B3" s="83"/>
      <c r="C3" s="87"/>
      <c r="D3" s="88"/>
      <c r="E3" s="88"/>
      <c r="F3" s="88"/>
      <c r="G3" s="89"/>
      <c r="H3" s="89"/>
      <c r="I3" s="67"/>
      <c r="L3" s="3"/>
      <c r="M3" s="3"/>
      <c r="N3" s="3"/>
      <c r="O3" s="3"/>
      <c r="P3" s="3"/>
      <c r="Q3" s="3"/>
      <c r="AD3" s="5"/>
      <c r="AE3" s="5" t="s">
        <v>0</v>
      </c>
    </row>
    <row r="4" spans="1:31" ht="12.95" customHeight="1" thickBot="1" x14ac:dyDescent="0.3">
      <c r="A4" s="11"/>
      <c r="C4" s="90"/>
      <c r="D4" s="90"/>
      <c r="E4" s="90"/>
      <c r="F4" s="90"/>
      <c r="G4" s="91"/>
      <c r="H4" s="91"/>
      <c r="L4" s="3"/>
      <c r="M4" s="3"/>
      <c r="N4" s="3"/>
      <c r="O4" s="3"/>
      <c r="P4" s="3"/>
      <c r="Q4" s="3"/>
      <c r="AD4" s="6"/>
      <c r="AE4" s="6">
        <f>COUNTIF(B14:R64,"  ")</f>
        <v>50</v>
      </c>
    </row>
    <row r="5" spans="1:31" ht="15" customHeight="1" thickTop="1" x14ac:dyDescent="0.2">
      <c r="A5" s="100" t="str">
        <f>IF(Sol!C5="OFF","     ","Score:   ")</f>
        <v xml:space="preserve">Score:   </v>
      </c>
      <c r="B5" s="101"/>
      <c r="C5" s="92">
        <f>IF(Sol!C5="OFF","",AE10)</f>
        <v>0</v>
      </c>
      <c r="D5" s="93"/>
      <c r="E5" s="93"/>
      <c r="F5" s="93"/>
      <c r="G5" s="93"/>
      <c r="H5" s="93"/>
      <c r="L5" s="3"/>
      <c r="M5" s="3"/>
      <c r="N5" s="3"/>
      <c r="O5" s="3"/>
      <c r="P5" s="3"/>
      <c r="Q5" s="3"/>
      <c r="AD5" s="7"/>
      <c r="AE5" s="7" t="s">
        <v>1</v>
      </c>
    </row>
    <row r="6" spans="1:31" ht="12.95" customHeight="1" thickBot="1" x14ac:dyDescent="0.25">
      <c r="L6" s="3"/>
      <c r="M6" s="3"/>
      <c r="N6" s="3"/>
      <c r="O6" s="3"/>
      <c r="P6" s="3"/>
      <c r="Q6" s="3"/>
      <c r="AD6" s="6"/>
      <c r="AE6" s="6">
        <f>COUNTIF(B14:R64," ")</f>
        <v>0</v>
      </c>
    </row>
    <row r="7" spans="1:31" ht="15" customHeight="1" thickTop="1" x14ac:dyDescent="0.2">
      <c r="A7" s="102" t="s">
        <v>14</v>
      </c>
      <c r="B7" s="103"/>
      <c r="C7" s="96" t="s">
        <v>65</v>
      </c>
      <c r="D7" s="97"/>
      <c r="E7" s="97"/>
      <c r="L7" s="3"/>
      <c r="M7" s="3"/>
      <c r="N7" s="3"/>
      <c r="O7" s="3"/>
      <c r="P7" s="3"/>
      <c r="Q7" s="3"/>
      <c r="AD7" s="5"/>
      <c r="AE7" s="5" t="s">
        <v>2</v>
      </c>
    </row>
    <row r="8" spans="1:31" ht="15.75" customHeight="1" thickBot="1" x14ac:dyDescent="0.25">
      <c r="A8" s="104" t="s">
        <v>67</v>
      </c>
      <c r="B8" s="105"/>
      <c r="C8" s="105"/>
      <c r="D8" s="105"/>
      <c r="E8" s="105"/>
      <c r="F8" s="105"/>
      <c r="G8" s="105"/>
      <c r="H8" s="106"/>
      <c r="I8" s="106"/>
      <c r="J8" s="106"/>
      <c r="K8" s="31"/>
      <c r="L8" s="31"/>
      <c r="M8" s="3"/>
      <c r="N8" s="3"/>
      <c r="O8" s="3"/>
      <c r="P8" s="3"/>
      <c r="Q8" s="3"/>
      <c r="AD8" s="6"/>
      <c r="AE8" s="6">
        <f>AE2+AE4+AE6</f>
        <v>50</v>
      </c>
    </row>
    <row r="9" spans="1:31" ht="12.95" customHeight="1" thickTop="1" x14ac:dyDescent="0.2">
      <c r="A9" s="98" t="s">
        <v>9</v>
      </c>
      <c r="B9" s="99"/>
      <c r="C9" s="99"/>
      <c r="D9" s="99"/>
      <c r="E9" s="99"/>
      <c r="F9" s="99"/>
      <c r="G9" s="99"/>
      <c r="H9" s="81"/>
      <c r="I9" s="81"/>
      <c r="J9" s="81"/>
      <c r="K9" s="32"/>
      <c r="L9" s="32"/>
      <c r="M9" s="3"/>
      <c r="N9" s="3"/>
      <c r="O9" s="3"/>
      <c r="P9" s="3"/>
      <c r="Q9" s="3"/>
      <c r="AD9" s="5"/>
      <c r="AE9" s="5" t="s">
        <v>3</v>
      </c>
    </row>
    <row r="10" spans="1:31" ht="12.95" customHeight="1" thickBot="1" x14ac:dyDescent="0.25">
      <c r="A10" s="94" t="s">
        <v>10</v>
      </c>
      <c r="B10" s="95"/>
      <c r="C10" s="95"/>
      <c r="D10" s="95"/>
      <c r="E10" s="95"/>
      <c r="F10" s="95"/>
      <c r="G10" s="95"/>
      <c r="H10" s="81"/>
      <c r="I10" s="81"/>
      <c r="J10" s="81"/>
      <c r="K10" s="33"/>
      <c r="L10" s="33"/>
      <c r="M10" s="3"/>
      <c r="N10" s="3"/>
      <c r="O10" s="3"/>
      <c r="P10" s="3"/>
      <c r="Q10" s="3"/>
      <c r="AD10" s="8"/>
      <c r="AE10" s="8">
        <f>(AE8-AE4-AE2)/AE8</f>
        <v>0</v>
      </c>
    </row>
    <row r="11" spans="1:31" ht="12.95" customHeight="1" thickTop="1" x14ac:dyDescent="0.2">
      <c r="A11" s="42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3"/>
      <c r="M11" s="3"/>
      <c r="N11" s="3"/>
      <c r="O11" s="3"/>
      <c r="P11" s="3"/>
      <c r="Q11" s="3"/>
      <c r="AE11" t="s">
        <v>4</v>
      </c>
    </row>
    <row r="12" spans="1:31" ht="12.95" customHeight="1" x14ac:dyDescent="0.2">
      <c r="A12" s="42"/>
      <c r="B12" s="1"/>
      <c r="L12" s="3"/>
      <c r="M12" s="3"/>
      <c r="N12" s="3"/>
      <c r="O12" s="3"/>
      <c r="P12" s="3"/>
      <c r="Q12" s="3"/>
      <c r="AE12" t="s">
        <v>16</v>
      </c>
    </row>
    <row r="13" spans="1:31" ht="12.95" customHeight="1" x14ac:dyDescent="0.2">
      <c r="A13" s="1"/>
      <c r="B13" s="1"/>
      <c r="L13" s="3"/>
      <c r="M13" s="3"/>
      <c r="N13" s="3"/>
      <c r="O13" s="3"/>
      <c r="P13" s="3"/>
      <c r="Q13" s="3"/>
      <c r="AE13" t="s">
        <v>5</v>
      </c>
    </row>
    <row r="14" spans="1:31" ht="18" customHeight="1" x14ac:dyDescent="0.2">
      <c r="A14" s="36"/>
      <c r="B14" s="69" t="s">
        <v>66</v>
      </c>
      <c r="C14" s="70"/>
      <c r="D14" s="70"/>
      <c r="E14" s="70"/>
      <c r="F14" s="70"/>
      <c r="G14" s="70"/>
      <c r="H14" s="70"/>
      <c r="I14" s="70"/>
      <c r="J14" s="70"/>
      <c r="K14" s="70"/>
      <c r="L14" s="71"/>
      <c r="M14" s="3"/>
      <c r="AD14" s="5"/>
      <c r="AE14" s="5" t="s">
        <v>6</v>
      </c>
    </row>
    <row r="15" spans="1:31" ht="12.95" customHeight="1" x14ac:dyDescent="0.2">
      <c r="A15" s="36"/>
      <c r="B15" s="72" t="s">
        <v>45</v>
      </c>
      <c r="C15" s="73"/>
      <c r="D15" s="73"/>
      <c r="E15" s="73"/>
      <c r="F15" s="73"/>
      <c r="G15" s="73"/>
      <c r="H15" s="73"/>
      <c r="I15" s="73"/>
      <c r="J15" s="73"/>
      <c r="K15" s="73"/>
      <c r="L15" s="74"/>
      <c r="M15" s="3"/>
      <c r="N15" s="3"/>
      <c r="T15" t="s">
        <v>19</v>
      </c>
      <c r="AD15" s="5"/>
      <c r="AE15" s="5" t="s">
        <v>7</v>
      </c>
    </row>
    <row r="16" spans="1:31" ht="12.95" customHeight="1" x14ac:dyDescent="0.2">
      <c r="A16" s="16"/>
      <c r="B16" s="75" t="s">
        <v>68</v>
      </c>
      <c r="C16" s="76"/>
      <c r="D16" s="76"/>
      <c r="E16" s="76"/>
      <c r="F16" s="76"/>
      <c r="G16" s="76"/>
      <c r="H16" s="76"/>
      <c r="I16" s="76"/>
      <c r="J16" s="76"/>
      <c r="K16" s="76"/>
      <c r="L16" s="77"/>
      <c r="M16" s="3"/>
      <c r="N16" s="3"/>
      <c r="T16" t="s">
        <v>20</v>
      </c>
      <c r="AD16" s="9"/>
      <c r="AE16" s="9" t="s">
        <v>8</v>
      </c>
    </row>
    <row r="17" spans="1:14" ht="1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</row>
    <row r="18" spans="1:14" ht="15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7"/>
      <c r="J19" s="25" t="str">
        <f>IF(Sol!$C$5="OFF","",IF(I19="","  ",IF(AND(I19&lt;&gt;"",I19&lt;&gt;Sol!I19),"*"," ")))</f>
        <v xml:space="preserve">  </v>
      </c>
      <c r="K19" s="30"/>
      <c r="L19" s="23"/>
      <c r="M19" s="3"/>
      <c r="N19" s="3"/>
    </row>
    <row r="20" spans="1:14" ht="15" customHeight="1" x14ac:dyDescent="0.2">
      <c r="A20" s="16"/>
      <c r="B20" s="17"/>
      <c r="C20" s="18" t="s">
        <v>28</v>
      </c>
      <c r="D20" s="78"/>
      <c r="E20" s="79"/>
      <c r="F20" s="43" t="str">
        <f>IF(Sol!$C$5="OFF","",IF(D20="","  ",IF(AND(D20&lt;&gt;"",D20&lt;&gt;Sol!D20),"*"," ")))</f>
        <v xml:space="preserve">  </v>
      </c>
      <c r="G20" s="37"/>
      <c r="H20" s="25" t="str">
        <f>IF(Sol!$C$5="OFF","",IF(G20="","  ",IF(AND(G20&lt;&gt;"",G20&lt;&gt;Sol!G20),"*"," ")))</f>
        <v xml:space="preserve">  </v>
      </c>
      <c r="I20" s="30"/>
      <c r="J20" s="30"/>
      <c r="K20" s="30"/>
      <c r="L20" s="35"/>
      <c r="M20" s="3"/>
      <c r="N20" s="3"/>
    </row>
    <row r="21" spans="1:14" ht="15" customHeight="1" x14ac:dyDescent="0.2">
      <c r="A21" s="16"/>
      <c r="B21" s="17"/>
      <c r="C21" s="18"/>
      <c r="D21" s="78"/>
      <c r="E21" s="79"/>
      <c r="F21" s="43" t="str">
        <f>IF(Sol!$C$5="OFF","",IF(D21="","  ",IF(AND(D21&lt;&gt;"",D21&lt;&gt;Sol!D21),"*"," ")))</f>
        <v xml:space="preserve">  </v>
      </c>
      <c r="G21" s="29"/>
      <c r="H21" s="25" t="str">
        <f>IF(Sol!$C$5="OFF","",IF(G21="","  ",IF(AND(G21&lt;&gt;"",G21&lt;&gt;Sol!G21),"*"," ")))</f>
        <v xml:space="preserve">  </v>
      </c>
      <c r="I21" s="30"/>
      <c r="J21" s="30"/>
      <c r="K21" s="30"/>
      <c r="L21" s="35"/>
      <c r="M21" s="3"/>
      <c r="N21" s="3"/>
    </row>
    <row r="22" spans="1:14" ht="15" customHeight="1" x14ac:dyDescent="0.2">
      <c r="A22" s="16"/>
      <c r="B22" s="17"/>
      <c r="C22" s="18"/>
      <c r="D22" s="78"/>
      <c r="E22" s="79"/>
      <c r="F22" s="43" t="str">
        <f>IF(Sol!$C$5="OFF","",IF(D22="","  ",IF(AND(D22&lt;&gt;"",D22&lt;&gt;Sol!D22),"*"," ")))</f>
        <v xml:space="preserve">  </v>
      </c>
      <c r="G22" s="51"/>
      <c r="H22" s="25" t="str">
        <f>IF(Sol!$C$5="OFF","",IF(G22="","  ",IF(AND(G22&lt;&gt;"",G22&lt;&gt;Sol!G22),"*"," ")))</f>
        <v xml:space="preserve">  </v>
      </c>
      <c r="I22" s="45"/>
      <c r="J22" s="25" t="str">
        <f>IF(Sol!$C$5="OFF","",IF(I22="","  ",IF(AND(I22&lt;&gt;"",I22&lt;&gt;Sol!I22),"*"," ")))</f>
        <v xml:space="preserve">  </v>
      </c>
      <c r="K22" s="30"/>
      <c r="L22" s="35"/>
      <c r="M22" s="3"/>
    </row>
    <row r="23" spans="1:14" ht="15" customHeight="1" x14ac:dyDescent="0.2">
      <c r="A23" s="16"/>
      <c r="B23" s="17"/>
      <c r="C23" s="18" t="s">
        <v>32</v>
      </c>
      <c r="D23" s="19"/>
      <c r="E23" s="30"/>
      <c r="F23" s="20"/>
      <c r="G23" s="30"/>
      <c r="H23" s="19"/>
      <c r="I23" s="19"/>
      <c r="J23" s="19"/>
      <c r="K23" s="37"/>
      <c r="L23" s="43" t="str">
        <f>IF(Sol!$C$5="OFF","",IF(K23="","  ",IF(AND(K23&lt;&gt;"",K23&lt;&gt;Sol!K23),"*"," ")))</f>
        <v xml:space="preserve">  </v>
      </c>
      <c r="M23" s="3"/>
    </row>
    <row r="24" spans="1:14" ht="15" customHeight="1" x14ac:dyDescent="0.2">
      <c r="A24" s="16"/>
      <c r="B24" s="47" t="s">
        <v>33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34</v>
      </c>
      <c r="D25" s="19"/>
      <c r="E25" s="30"/>
      <c r="F25" s="20"/>
      <c r="G25" s="30"/>
      <c r="H25" s="19"/>
      <c r="I25" s="37"/>
      <c r="J25" s="25" t="str">
        <f>IF(Sol!$C$5="OFF","",IF(I25="","  ",IF(AND(I25&lt;&gt;"",I25&lt;&gt;Sol!I25),"*"," ")))</f>
        <v xml:space="preserve">  </v>
      </c>
      <c r="K25" s="30"/>
      <c r="L25" s="35"/>
      <c r="M25" s="3"/>
    </row>
    <row r="26" spans="1:14" ht="15" customHeight="1" x14ac:dyDescent="0.2">
      <c r="A26" s="16"/>
      <c r="B26" s="17"/>
      <c r="C26" s="18" t="s">
        <v>35</v>
      </c>
      <c r="D26" s="78"/>
      <c r="E26" s="79"/>
      <c r="F26" s="43" t="str">
        <f>IF(Sol!$C$5="OFF","",IF(D26="","  ",IF(AND(D26&lt;&gt;"",D26&lt;&gt;Sol!D26),"*"," ")))</f>
        <v xml:space="preserve">  </v>
      </c>
      <c r="G26" s="37"/>
      <c r="H26" s="25" t="str">
        <f>IF(Sol!$C$5="OFF","",IF(G26="","  ",IF(AND(G26&lt;&gt;"",G26&lt;&gt;Sol!G26),"*"," ")))</f>
        <v xml:space="preserve">  </v>
      </c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78"/>
      <c r="E27" s="79"/>
      <c r="F27" s="43" t="str">
        <f>IF(Sol!$C$5="OFF","",IF(D27="","  ",IF(AND(D27&lt;&gt;"",D27&lt;&gt;Sol!D27),"*"," ")))</f>
        <v xml:space="preserve">  </v>
      </c>
      <c r="G27" s="51"/>
      <c r="H27" s="25" t="str">
        <f>IF(Sol!$C$5="OFF","",IF(G27="","  ",IF(AND(G27&lt;&gt;"",G27&lt;&gt;Sol!G27),"*"," ")))</f>
        <v xml:space="preserve">  </v>
      </c>
      <c r="I27" s="45"/>
      <c r="J27" s="25" t="str">
        <f>IF(Sol!$C$5="OFF","",IF(I27="","  ",IF(AND(I27&lt;&gt;"",I27&lt;&gt;Sol!I27),"*"," ")))</f>
        <v xml:space="preserve">  </v>
      </c>
      <c r="K27" s="30"/>
      <c r="L27" s="35"/>
      <c r="M27" s="3"/>
    </row>
    <row r="28" spans="1:14" ht="15" customHeight="1" x14ac:dyDescent="0.2">
      <c r="A28" s="16"/>
      <c r="B28" s="17"/>
      <c r="C28" s="18" t="s">
        <v>38</v>
      </c>
      <c r="D28" s="19"/>
      <c r="E28" s="30"/>
      <c r="F28" s="20"/>
      <c r="G28" s="30"/>
      <c r="H28" s="19"/>
      <c r="I28" s="19"/>
      <c r="J28" s="19"/>
      <c r="K28" s="29"/>
      <c r="L28" s="43" t="str">
        <f>IF(Sol!$C$5="OFF","",IF(K28="","  ",IF(AND(K28&lt;&gt;"",K28&lt;&gt;Sol!K28),"*"," ")))</f>
        <v xml:space="preserve">  </v>
      </c>
      <c r="M28" s="3"/>
    </row>
    <row r="29" spans="1:14" ht="15" customHeight="1" x14ac:dyDescent="0.2">
      <c r="A29" s="16"/>
      <c r="B29" s="47" t="s">
        <v>39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40</v>
      </c>
      <c r="D30" s="19"/>
      <c r="E30" s="30"/>
      <c r="F30" s="20"/>
      <c r="G30" s="30"/>
      <c r="H30" s="19"/>
      <c r="I30" s="37"/>
      <c r="J30" s="25" t="str">
        <f>IF(Sol!$C$5="OFF","",IF(I30="","  ",IF(AND(I30&lt;&gt;"",I30&lt;&gt;Sol!I30),"*"," ")))</f>
        <v xml:space="preserve">  </v>
      </c>
      <c r="K30" s="30"/>
      <c r="L30" s="35"/>
      <c r="M30" s="3"/>
    </row>
    <row r="31" spans="1:14" ht="15" customHeight="1" x14ac:dyDescent="0.2">
      <c r="A31" s="16"/>
      <c r="B31" s="47"/>
      <c r="C31" s="18" t="s">
        <v>54</v>
      </c>
      <c r="D31" s="78"/>
      <c r="E31" s="79"/>
      <c r="F31" s="25" t="str">
        <f>IF(Sol!$C$5="OFF","",IF(D31="","  ",IF(AND(D31&lt;&gt;"",D31&lt;&gt;Sol!D31),"*"," ")))</f>
        <v xml:space="preserve">  </v>
      </c>
      <c r="G31" s="30"/>
      <c r="H31" s="19"/>
      <c r="I31" s="45"/>
      <c r="J31" s="25" t="str">
        <f>IF(Sol!$C$5="OFF","",IF(I31="","  ",IF(AND(I31&lt;&gt;"",I31&lt;&gt;Sol!I31),"*"," ")))</f>
        <v xml:space="preserve">  </v>
      </c>
      <c r="K31" s="30"/>
      <c r="L31" s="35"/>
      <c r="M31" s="3"/>
    </row>
    <row r="32" spans="1:14" ht="15" customHeight="1" x14ac:dyDescent="0.2">
      <c r="A32" s="16"/>
      <c r="B32" s="47"/>
      <c r="C32" s="68" t="s">
        <v>69</v>
      </c>
      <c r="D32" s="50"/>
      <c r="E32" s="30"/>
      <c r="F32" s="20"/>
      <c r="G32" s="30"/>
      <c r="H32" s="19"/>
      <c r="I32" s="19"/>
      <c r="J32" s="19"/>
      <c r="K32" s="45"/>
      <c r="L32" s="43" t="str">
        <f>IF(Sol!$C$5="OFF","",IF(K32="","  ",IF(AND(K32&lt;&gt;"",K32&lt;&gt;Sol!K32),"*"," ")))</f>
        <v xml:space="preserve">  </v>
      </c>
      <c r="M32" s="3"/>
    </row>
    <row r="33" spans="1:20" ht="15" customHeight="1" x14ac:dyDescent="0.2">
      <c r="A33" s="16"/>
      <c r="B33" s="47" t="s">
        <v>41</v>
      </c>
      <c r="C33" s="18"/>
      <c r="D33" s="19"/>
      <c r="E33" s="30"/>
      <c r="F33" s="20"/>
      <c r="G33" s="19"/>
      <c r="H33" s="19"/>
      <c r="I33" s="19"/>
      <c r="J33" s="19"/>
      <c r="K33" s="37"/>
      <c r="L33" s="43" t="str">
        <f>IF(Sol!$C$5="OFF","",IF(K33="","  ",IF(AND(K33&lt;&gt;"",K33&lt;&gt;Sol!K33),"*"," ")))</f>
        <v xml:space="preserve">  </v>
      </c>
      <c r="M33" s="3"/>
    </row>
    <row r="34" spans="1:20" ht="15" customHeight="1" x14ac:dyDescent="0.2">
      <c r="A34" s="16"/>
      <c r="B34" s="47" t="s">
        <v>42</v>
      </c>
      <c r="C34" s="18"/>
      <c r="D34" s="19"/>
      <c r="E34" s="30"/>
      <c r="F34" s="20"/>
      <c r="G34" s="19"/>
      <c r="H34" s="19"/>
      <c r="I34" s="19"/>
      <c r="J34" s="19"/>
      <c r="K34" s="51"/>
      <c r="L34" s="43" t="str">
        <f>IF(Sol!$C$5="OFF","",IF(K34="","  ",IF(AND(K34&lt;&gt;"",K34&lt;&gt;Sol!K34),"*"," ")))</f>
        <v xml:space="preserve">  </v>
      </c>
      <c r="M34" s="3"/>
    </row>
    <row r="35" spans="1:20" ht="15" customHeight="1" thickBot="1" x14ac:dyDescent="0.25">
      <c r="A35" s="16"/>
      <c r="B35" s="47" t="s">
        <v>43</v>
      </c>
      <c r="C35" s="18"/>
      <c r="D35" s="19"/>
      <c r="E35" s="30"/>
      <c r="F35" s="20"/>
      <c r="G35" s="19"/>
      <c r="H35" s="19"/>
      <c r="I35" s="19"/>
      <c r="J35" s="19"/>
      <c r="K35" s="41"/>
      <c r="L35" s="43" t="str">
        <f>IF(Sol!$C$5="OFF","",IF(K35="","  ",IF(AND(K35&lt;&gt;"",K35&lt;&gt;Sol!K35),"*"," ")))</f>
        <v xml:space="preserve">  </v>
      </c>
      <c r="M35" s="3"/>
    </row>
    <row r="36" spans="1:20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20" ht="15" customHeight="1" x14ac:dyDescent="0.2">
      <c r="A37" s="16"/>
      <c r="B37" s="52" t="s">
        <v>44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20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7"/>
      <c r="L38" s="43" t="str">
        <f>IF(Sol!$C$5="OFF","",IF(K38="","  ",IF(AND(K38&lt;&gt;"",K38&lt;&gt;Sol!K38),"*"," ")))</f>
        <v xml:space="preserve">  </v>
      </c>
      <c r="M38" s="3"/>
    </row>
    <row r="39" spans="1:20" ht="15" customHeight="1" x14ac:dyDescent="0.2">
      <c r="A39" s="16"/>
      <c r="B39" s="47" t="s">
        <v>46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20" ht="15" customHeight="1" x14ac:dyDescent="0.2">
      <c r="A40" s="16"/>
      <c r="B40" s="47"/>
      <c r="C40" s="18" t="s">
        <v>47</v>
      </c>
      <c r="D40" s="19"/>
      <c r="E40" s="30"/>
      <c r="F40" s="20"/>
      <c r="G40" s="19"/>
      <c r="H40" s="19"/>
      <c r="I40" s="19"/>
      <c r="J40" s="19"/>
      <c r="K40" s="29"/>
      <c r="L40" s="43" t="str">
        <f>IF(Sol!$C$5="OFF","",IF(K40="","  ",IF(AND(K40&lt;&gt;"",K40&lt;&gt;Sol!K40),"*"," ")))</f>
        <v xml:space="preserve">  </v>
      </c>
      <c r="M40" s="3"/>
    </row>
    <row r="41" spans="1:20" ht="15" customHeight="1" x14ac:dyDescent="0.2">
      <c r="A41" s="16"/>
      <c r="B41" s="47"/>
      <c r="C41" s="18" t="s">
        <v>48</v>
      </c>
      <c r="D41" s="19"/>
      <c r="E41" s="30"/>
      <c r="F41" s="20"/>
      <c r="G41" s="19"/>
      <c r="H41" s="19"/>
      <c r="I41" s="19"/>
      <c r="J41" s="19"/>
      <c r="K41" s="29"/>
      <c r="L41" s="43" t="str">
        <f>IF(Sol!$C$5="OFF","",IF(K41="","  ",IF(AND(K41&lt;&gt;"",K41&lt;&gt;Sol!K41),"*"," ")))</f>
        <v xml:space="preserve">  </v>
      </c>
      <c r="M41" s="3"/>
    </row>
    <row r="42" spans="1:20" ht="15" customHeight="1" x14ac:dyDescent="0.2">
      <c r="A42" s="16"/>
      <c r="B42" s="47" t="s">
        <v>49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20" ht="15" customHeight="1" x14ac:dyDescent="0.2">
      <c r="A43" s="16"/>
      <c r="B43" s="47"/>
      <c r="C43" s="78"/>
      <c r="D43" s="107"/>
      <c r="E43" s="108"/>
      <c r="F43" s="25" t="str">
        <f>IF(Sol!$C$5="OFF","",IF(C43="","  ",IF(AND(C43&lt;&gt;"",C43&lt;&gt;Sol!C43),"*"," ")))</f>
        <v xml:space="preserve">  </v>
      </c>
      <c r="G43" s="30"/>
      <c r="H43" s="27"/>
      <c r="I43" s="19"/>
      <c r="J43" s="19"/>
      <c r="K43" s="29"/>
      <c r="L43" s="43" t="str">
        <f>IF(Sol!$C$5="OFF","",IF(K43="","  ",IF(AND(K43&lt;&gt;"",K43&lt;&gt;Sol!K43),"*"," ")))</f>
        <v xml:space="preserve">  </v>
      </c>
      <c r="M43" s="3"/>
    </row>
    <row r="44" spans="1:20" ht="15" customHeight="1" x14ac:dyDescent="0.2">
      <c r="A44" s="16"/>
      <c r="B44" s="47"/>
      <c r="C44" s="78"/>
      <c r="D44" s="107"/>
      <c r="E44" s="108"/>
      <c r="F44" s="25" t="str">
        <f>IF(Sol!$C$5="OFF","",IF(C44="","  ",IF(AND(C44&lt;&gt;"",C44&lt;&gt;Sol!C44),"*"," ")))</f>
        <v xml:space="preserve">  </v>
      </c>
      <c r="G44" s="30"/>
      <c r="H44" s="27"/>
      <c r="I44" s="19"/>
      <c r="J44" s="19"/>
      <c r="K44" s="29"/>
      <c r="L44" s="43" t="str">
        <f>IF(Sol!$C$5="OFF","",IF(K44="","  ",IF(AND(K44&lt;&gt;"",K44&lt;&gt;Sol!K44),"*"," ")))</f>
        <v xml:space="preserve">  </v>
      </c>
      <c r="M44" s="3"/>
      <c r="N44" s="3"/>
      <c r="T44" t="s">
        <v>21</v>
      </c>
    </row>
    <row r="45" spans="1:20" ht="15" customHeight="1" x14ac:dyDescent="0.2">
      <c r="A45" s="16"/>
      <c r="B45" s="47"/>
      <c r="C45" s="78"/>
      <c r="D45" s="107"/>
      <c r="E45" s="108"/>
      <c r="F45" s="25" t="str">
        <f>IF(Sol!$C$5="OFF","",IF(C45="","  ",IF(AND(C45&lt;&gt;"",C45&lt;&gt;Sol!C45),"*"," ")))</f>
        <v xml:space="preserve">  </v>
      </c>
      <c r="G45" s="19"/>
      <c r="H45" s="27"/>
      <c r="I45" s="19"/>
      <c r="J45" s="19"/>
      <c r="K45" s="29"/>
      <c r="L45" s="43" t="str">
        <f>IF(Sol!$C$5="OFF","",IF(K45="","  ",IF(AND(K45&lt;&gt;"",K45&lt;&gt;Sol!K45),"*"," ")))</f>
        <v xml:space="preserve">  </v>
      </c>
      <c r="M45" s="3"/>
      <c r="N45" s="3"/>
      <c r="T45" t="s">
        <v>24</v>
      </c>
    </row>
    <row r="46" spans="1:20" ht="15" customHeight="1" x14ac:dyDescent="0.2">
      <c r="A46" s="16"/>
      <c r="B46" s="47"/>
      <c r="C46" s="78"/>
      <c r="D46" s="107"/>
      <c r="E46" s="108"/>
      <c r="F46" s="25" t="str">
        <f>IF(Sol!$C$5="OFF","",IF(C46="","  ",IF(AND(C46&lt;&gt;"",C46&lt;&gt;Sol!C46),"*"," ")))</f>
        <v xml:space="preserve">  </v>
      </c>
      <c r="G46" s="19"/>
      <c r="H46" s="27"/>
      <c r="I46" s="19"/>
      <c r="J46" s="19"/>
      <c r="K46" s="51"/>
      <c r="L46" s="43" t="str">
        <f>IF(Sol!$C$5="OFF","",IF(K46="","  ",IF(AND(K46&lt;&gt;"",K46&lt;&gt;Sol!K46),"*"," ")))</f>
        <v xml:space="preserve">  </v>
      </c>
      <c r="M46" s="3"/>
    </row>
    <row r="47" spans="1:20" ht="15" customHeight="1" thickBot="1" x14ac:dyDescent="0.25">
      <c r="A47" s="16"/>
      <c r="B47" s="47" t="s">
        <v>32</v>
      </c>
      <c r="C47" s="18"/>
      <c r="D47" s="19"/>
      <c r="E47" s="19"/>
      <c r="F47" s="27"/>
      <c r="G47" s="19"/>
      <c r="H47" s="27"/>
      <c r="I47" s="19"/>
      <c r="J47" s="19"/>
      <c r="K47" s="41"/>
      <c r="L47" s="43" t="str">
        <f>IF(Sol!$C$5="OFF","",IF(K47="","  ",IF(AND(K47&lt;&gt;"",K47&lt;&gt;Sol!K47),"*"," ")))</f>
        <v xml:space="preserve">  </v>
      </c>
      <c r="M47" s="3"/>
    </row>
    <row r="48" spans="1:20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56</v>
      </c>
    </row>
    <row r="51" spans="1:13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3" t="s">
        <v>18</v>
      </c>
      <c r="C52" s="58" t="s">
        <v>57</v>
      </c>
      <c r="D52" s="58"/>
      <c r="E52" s="58"/>
      <c r="F52" s="58"/>
      <c r="G52" s="37"/>
      <c r="H52" s="65" t="str">
        <f>IF(Sol!$C$5="OFF","",IF(G52="","  ",IF(AND(G52&lt;&gt;"",G52&lt;&gt;Sol!G52),"*"," ")))</f>
        <v xml:space="preserve">  </v>
      </c>
    </row>
    <row r="53" spans="1:13" ht="15" customHeight="1" x14ac:dyDescent="0.2">
      <c r="B53" s="57"/>
      <c r="C53" s="78"/>
      <c r="D53" s="107"/>
      <c r="E53" s="108"/>
      <c r="F53" s="64" t="str">
        <f>IF(Sol!$C$5="OFF","",IF(C53="","  ",IF(AND(C53&lt;&gt;"",C53&lt;&gt;Sol!C53),"*"," ")))</f>
        <v xml:space="preserve">  </v>
      </c>
      <c r="G53" s="51"/>
      <c r="H53" s="65" t="str">
        <f>IF(Sol!$C$5="OFF","",IF(G53="","  ",IF(AND(G53&lt;&gt;"",G53&lt;&gt;Sol!G53),"*"," ")))</f>
        <v xml:space="preserve">  </v>
      </c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1"/>
      <c r="H54" s="65" t="str">
        <f>IF(Sol!$C$5="OFF","",IF(G54="","  ",IF(AND(G54&lt;&gt;"",G54&lt;&gt;Sol!G54),"*"," ")))</f>
        <v xml:space="preserve">  </v>
      </c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3" t="s">
        <v>22</v>
      </c>
      <c r="C56" s="58" t="s">
        <v>59</v>
      </c>
      <c r="D56" s="58"/>
      <c r="E56" s="58"/>
      <c r="F56" s="58"/>
      <c r="G56" s="37"/>
      <c r="H56" s="65" t="str">
        <f>IF(Sol!$C$5="OFF","",IF(G56="","  ",IF(AND(G56&lt;&gt;"",G56&lt;&gt;Sol!G56),"*"," ")))</f>
        <v xml:space="preserve">  </v>
      </c>
    </row>
    <row r="57" spans="1:13" ht="15" customHeight="1" x14ac:dyDescent="0.2">
      <c r="B57" s="57"/>
      <c r="C57" s="78"/>
      <c r="D57" s="107"/>
      <c r="E57" s="108"/>
      <c r="F57" s="64" t="str">
        <f>IF(Sol!$C$5="OFF","",IF(C57="","  ",IF(AND(C57&lt;&gt;"",C57&lt;&gt;Sol!C57),"*"," ")))</f>
        <v xml:space="preserve">  </v>
      </c>
      <c r="G57" s="51"/>
      <c r="H57" s="65" t="str">
        <f>IF(Sol!$C$5="OFF","",IF(G57="","  ",IF(AND(G57&lt;&gt;"",G57&lt;&gt;Sol!G57),"*"," ")))</f>
        <v xml:space="preserve">  </v>
      </c>
    </row>
    <row r="58" spans="1:13" ht="15" customHeight="1" x14ac:dyDescent="0.2">
      <c r="B58" s="57"/>
      <c r="C58" s="58" t="s">
        <v>61</v>
      </c>
      <c r="D58" s="58"/>
      <c r="E58" s="58"/>
      <c r="F58" s="58"/>
      <c r="G58" s="37"/>
      <c r="H58" s="65" t="str">
        <f>IF(Sol!$C$5="OFF","",IF(G58="","  ",IF(AND(G58&lt;&gt;"",G58&lt;&gt;Sol!G58),"*"," ")))</f>
        <v xml:space="preserve">  </v>
      </c>
    </row>
    <row r="59" spans="1:13" ht="15" customHeight="1" x14ac:dyDescent="0.2">
      <c r="B59" s="57"/>
      <c r="C59" s="78"/>
      <c r="D59" s="107"/>
      <c r="E59" s="108"/>
      <c r="F59" s="64" t="str">
        <f>IF(Sol!$C$5="OFF","",IF(C59="","  ",IF(AND(C59&lt;&gt;"",C59&lt;&gt;Sol!C59),"*"," ")))</f>
        <v xml:space="preserve">  </v>
      </c>
      <c r="G59" s="51"/>
      <c r="H59" s="65" t="str">
        <f>IF(Sol!$C$5="OFF","",IF(G59="","  ",IF(AND(G59&lt;&gt;"",G59&lt;&gt;Sol!G59),"*"," ")))</f>
        <v xml:space="preserve">  </v>
      </c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1"/>
      <c r="H60" s="65" t="str">
        <f>IF(Sol!$C$5="OFF","",IF(G60="","  ",IF(AND(G60&lt;&gt;"",G60&lt;&gt;Sol!G60),"*"," ")))</f>
        <v xml:space="preserve">  </v>
      </c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3" t="s">
        <v>23</v>
      </c>
      <c r="C62" s="58" t="s">
        <v>63</v>
      </c>
      <c r="D62" s="58"/>
      <c r="E62" s="58"/>
      <c r="F62" s="58"/>
      <c r="G62" s="37"/>
      <c r="H62" s="65" t="str">
        <f>IF(Sol!$C$5="OFF","",IF(G62="","  ",IF(AND(G62&lt;&gt;"",G62&lt;&gt;Sol!G62),"*"," ")))</f>
        <v xml:space="preserve">  </v>
      </c>
    </row>
    <row r="63" spans="1:13" ht="15" customHeight="1" x14ac:dyDescent="0.2">
      <c r="B63" s="57"/>
      <c r="C63" s="78"/>
      <c r="D63" s="107"/>
      <c r="E63" s="108"/>
      <c r="F63" s="64" t="str">
        <f>IF(Sol!$C$5="OFF","",IF(C63="","  ",IF(AND(C63&lt;&gt;"",C63&lt;&gt;Sol!C63),"*"," ")))</f>
        <v xml:space="preserve">  </v>
      </c>
      <c r="G63" s="51"/>
      <c r="H63" s="65" t="str">
        <f>IF(Sol!$C$5="OFF","",IF(G63="","  ",IF(AND(G63&lt;&gt;"",G63&lt;&gt;Sol!G63),"*"," ")))</f>
        <v xml:space="preserve">  </v>
      </c>
    </row>
    <row r="64" spans="1:13" ht="15" customHeight="1" thickBot="1" x14ac:dyDescent="0.25">
      <c r="B64" s="57"/>
      <c r="C64" s="58" t="s">
        <v>31</v>
      </c>
      <c r="D64" s="58"/>
      <c r="E64" s="58"/>
      <c r="F64" s="58"/>
      <c r="G64" s="41"/>
      <c r="H64" s="65" t="str">
        <f>IF(Sol!$C$5="OFF","",IF(G64="","  ",IF(AND(G64&lt;&gt;"",G64&lt;&gt;Sol!G64),"*"," ")))</f>
        <v xml:space="preserve">  </v>
      </c>
    </row>
    <row r="65" spans="2:8" ht="15" customHeight="1" thickTop="1" x14ac:dyDescent="0.2">
      <c r="B65" s="60"/>
      <c r="C65" s="61"/>
      <c r="D65" s="61"/>
      <c r="E65" s="61"/>
      <c r="F65" s="61"/>
      <c r="G65" s="61"/>
      <c r="H65" s="62"/>
    </row>
  </sheetData>
  <sheetProtection password="EF22" sheet="1" objects="1" scenarios="1"/>
  <mergeCells count="30">
    <mergeCell ref="C63:E63"/>
    <mergeCell ref="C44:E44"/>
    <mergeCell ref="C45:E45"/>
    <mergeCell ref="C46:E46"/>
    <mergeCell ref="C53:E53"/>
    <mergeCell ref="C59:E59"/>
    <mergeCell ref="D26:E26"/>
    <mergeCell ref="D27:E27"/>
    <mergeCell ref="D31:E31"/>
    <mergeCell ref="C43:E43"/>
    <mergeCell ref="C57:E57"/>
    <mergeCell ref="C4:H4"/>
    <mergeCell ref="C5:H5"/>
    <mergeCell ref="A10:J10"/>
    <mergeCell ref="C7:E7"/>
    <mergeCell ref="A9:J9"/>
    <mergeCell ref="A5:B5"/>
    <mergeCell ref="A7:B7"/>
    <mergeCell ref="A8:J8"/>
    <mergeCell ref="A1:H1"/>
    <mergeCell ref="A2:B2"/>
    <mergeCell ref="C2:H2"/>
    <mergeCell ref="A3:B3"/>
    <mergeCell ref="C3:H3"/>
    <mergeCell ref="B14:L14"/>
    <mergeCell ref="B15:L15"/>
    <mergeCell ref="B16:L16"/>
    <mergeCell ref="D21:E21"/>
    <mergeCell ref="D22:E22"/>
    <mergeCell ref="D20:E20"/>
  </mergeCells>
  <phoneticPr fontId="3" type="noConversion"/>
  <dataValidations count="21">
    <dataValidation allowBlank="1" showErrorMessage="1" sqref="G21 K43:K46 K33 K40:K41 I30 K38 G63:G64 G57 G59:G60 G54"/>
    <dataValidation allowBlank="1" showInputMessage="1" showErrorMessage="1" prompt="Enter as a positive number." sqref="G27 K34"/>
    <dataValidation allowBlank="1" showErrorMessage="1" prompt="_x000a_" sqref="G20 I19 I25 G52 G56 G58 G62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type="list" allowBlank="1" showInputMessage="1" showErrorMessage="1" sqref="D22:E22">
      <formula1>"Cash payments for land,Cash payments for income tax"</formula1>
    </dataValidation>
    <dataValidation allowBlank="1" showInputMessage="1" showErrorMessage="1" prompt="Enter amounts to be deducted as negatives." sqref="I22 G22 I31"/>
    <dataValidation type="list" allowBlank="1" showInputMessage="1" showErrorMessage="1" sqref="D26:E26 D31:E31">
      <formula1>"Cash paid for dividends,Cash paid for land,Cash paid for merchandise"</formula1>
    </dataValidation>
    <dataValidation type="list" allowBlank="1" showInputMessage="1" showErrorMessage="1" sqref="D27:E27">
      <formula1>"Cash paid for equipment,Cash paid for income taxes"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allowBlank="1" showInputMessage="1" showErrorMessage="1" prompt="Enter all amounts in this section as positives." sqref="G53"/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5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</cols>
  <sheetData>
    <row r="1" spans="1:23" ht="19.5" x14ac:dyDescent="0.4">
      <c r="A1" s="80" t="s">
        <v>70</v>
      </c>
      <c r="B1" s="80"/>
      <c r="C1" s="80"/>
      <c r="D1" s="80"/>
      <c r="E1" s="81"/>
      <c r="F1" s="81"/>
      <c r="G1" s="81"/>
      <c r="H1" s="81"/>
      <c r="I1" s="67"/>
      <c r="K1" s="3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" customHeight="1" x14ac:dyDescent="0.2">
      <c r="A2" s="82" t="s">
        <v>12</v>
      </c>
      <c r="B2" s="109"/>
      <c r="C2" s="110" t="s">
        <v>11</v>
      </c>
      <c r="D2" s="111"/>
      <c r="E2" s="111"/>
      <c r="F2" s="111"/>
      <c r="G2" s="76"/>
      <c r="H2" s="76"/>
      <c r="I2" s="67"/>
      <c r="K2" s="3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" customHeight="1" x14ac:dyDescent="0.2">
      <c r="A3" s="82" t="s">
        <v>13</v>
      </c>
      <c r="B3" s="109"/>
      <c r="C3" s="112"/>
      <c r="D3" s="113"/>
      <c r="E3" s="113"/>
      <c r="F3" s="113"/>
      <c r="G3" s="114"/>
      <c r="H3" s="114"/>
      <c r="I3" s="6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" customHeight="1" x14ac:dyDescent="0.2">
      <c r="A5" s="82" t="s">
        <v>15</v>
      </c>
      <c r="B5" s="118"/>
      <c r="C5" s="126" t="str">
        <f>IF('Pr. 14(13)-4B'!C7=100200,"OFF","ON")</f>
        <v>ON</v>
      </c>
      <c r="D5" s="97"/>
      <c r="E5" s="97"/>
      <c r="F5" s="97"/>
      <c r="G5" s="9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5" customHeight="1" x14ac:dyDescent="0.2">
      <c r="A7" s="117" t="s">
        <v>14</v>
      </c>
      <c r="B7" s="118"/>
      <c r="C7" s="96"/>
      <c r="D7" s="97"/>
      <c r="E7" s="9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" x14ac:dyDescent="0.2">
      <c r="A8" s="121" t="s">
        <v>67</v>
      </c>
      <c r="B8" s="122"/>
      <c r="C8" s="122"/>
      <c r="D8" s="122"/>
      <c r="E8" s="122"/>
      <c r="F8" s="122"/>
      <c r="G8" s="122"/>
      <c r="H8" s="123"/>
      <c r="I8" s="123"/>
      <c r="J8" s="123"/>
      <c r="K8" s="31"/>
      <c r="L8" s="31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2.95" customHeight="1" x14ac:dyDescent="0.2">
      <c r="A9" s="124" t="s">
        <v>9</v>
      </c>
      <c r="B9" s="125"/>
      <c r="C9" s="125"/>
      <c r="D9" s="125"/>
      <c r="E9" s="125"/>
      <c r="F9" s="125"/>
      <c r="G9" s="125"/>
      <c r="H9" s="97"/>
      <c r="I9" s="97"/>
      <c r="J9" s="97"/>
      <c r="K9" s="32"/>
      <c r="L9" s="32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2.95" customHeight="1" x14ac:dyDescent="0.2">
      <c r="A10" s="119" t="s">
        <v>10</v>
      </c>
      <c r="B10" s="120"/>
      <c r="C10" s="120"/>
      <c r="D10" s="120"/>
      <c r="E10" s="120"/>
      <c r="F10" s="120"/>
      <c r="G10" s="120"/>
      <c r="H10" s="97"/>
      <c r="I10" s="97"/>
      <c r="J10" s="97"/>
      <c r="K10" s="33"/>
      <c r="L10" s="3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2.95" customHeight="1" x14ac:dyDescent="0.2">
      <c r="A11" s="14" t="s">
        <v>17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23" ht="18" customHeight="1" x14ac:dyDescent="0.2">
      <c r="A14" s="36"/>
      <c r="B14" s="69" t="s">
        <v>66</v>
      </c>
      <c r="C14" s="70"/>
      <c r="D14" s="70"/>
      <c r="E14" s="70"/>
      <c r="F14" s="70"/>
      <c r="G14" s="70"/>
      <c r="H14" s="70"/>
      <c r="I14" s="70"/>
      <c r="J14" s="70"/>
      <c r="K14" s="70"/>
      <c r="L14" s="71"/>
      <c r="M14" s="3"/>
    </row>
    <row r="15" spans="1:23" ht="12.95" customHeight="1" x14ac:dyDescent="0.2">
      <c r="A15" s="36"/>
      <c r="B15" s="72" t="s">
        <v>45</v>
      </c>
      <c r="C15" s="73"/>
      <c r="D15" s="73"/>
      <c r="E15" s="73"/>
      <c r="F15" s="73"/>
      <c r="G15" s="73"/>
      <c r="H15" s="73"/>
      <c r="I15" s="73"/>
      <c r="J15" s="73"/>
      <c r="K15" s="73"/>
      <c r="L15" s="74"/>
      <c r="M15" s="3"/>
    </row>
    <row r="16" spans="1:23" ht="12.95" customHeight="1" x14ac:dyDescent="0.2">
      <c r="A16" s="16"/>
      <c r="B16" s="75" t="s">
        <v>68</v>
      </c>
      <c r="C16" s="76"/>
      <c r="D16" s="76"/>
      <c r="E16" s="76"/>
      <c r="F16" s="76"/>
      <c r="G16" s="76"/>
      <c r="H16" s="76"/>
      <c r="I16" s="76"/>
      <c r="J16" s="76"/>
      <c r="K16" s="76"/>
      <c r="L16" s="77"/>
      <c r="M16" s="3"/>
      <c r="N16" s="3"/>
    </row>
    <row r="17" spans="1:14" ht="12.9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  <c r="N17" s="3"/>
    </row>
    <row r="18" spans="1:14" ht="18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  <c r="N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8">
        <v>4433760</v>
      </c>
      <c r="J19" s="26"/>
      <c r="K19" s="30"/>
      <c r="L19" s="23"/>
      <c r="M19" s="3"/>
    </row>
    <row r="20" spans="1:14" ht="15" customHeight="1" x14ac:dyDescent="0.2">
      <c r="A20" s="16"/>
      <c r="B20" s="17"/>
      <c r="C20" s="18" t="s">
        <v>28</v>
      </c>
      <c r="D20" s="115" t="s">
        <v>29</v>
      </c>
      <c r="E20" s="116"/>
      <c r="F20" s="20"/>
      <c r="G20" s="38">
        <v>-2269200</v>
      </c>
      <c r="H20" s="19"/>
      <c r="I20" s="30"/>
      <c r="J20" s="30"/>
      <c r="K20" s="30"/>
      <c r="L20" s="35"/>
      <c r="M20" s="3"/>
    </row>
    <row r="21" spans="1:14" ht="15" customHeight="1" x14ac:dyDescent="0.2">
      <c r="A21" s="16"/>
      <c r="B21" s="17"/>
      <c r="C21" s="18"/>
      <c r="D21" s="115" t="s">
        <v>31</v>
      </c>
      <c r="E21" s="116"/>
      <c r="F21" s="20"/>
      <c r="G21" s="34">
        <v>-1356240</v>
      </c>
      <c r="H21" s="19"/>
      <c r="I21" s="30"/>
      <c r="J21" s="30"/>
      <c r="K21" s="30"/>
      <c r="L21" s="35"/>
      <c r="M21" s="3"/>
    </row>
    <row r="22" spans="1:14" ht="15" customHeight="1" x14ac:dyDescent="0.2">
      <c r="A22" s="16"/>
      <c r="B22" s="17"/>
      <c r="C22" s="18"/>
      <c r="D22" s="115" t="s">
        <v>30</v>
      </c>
      <c r="E22" s="116"/>
      <c r="F22" s="20"/>
      <c r="G22" s="48">
        <v>-299100</v>
      </c>
      <c r="H22" s="19"/>
      <c r="I22" s="44">
        <f>SUM(G20:G22)</f>
        <v>-3924540</v>
      </c>
      <c r="J22" s="25"/>
      <c r="K22" s="30"/>
      <c r="L22" s="35"/>
      <c r="M22" s="3"/>
    </row>
    <row r="23" spans="1:14" ht="15" customHeight="1" x14ac:dyDescent="0.2">
      <c r="A23" s="16"/>
      <c r="B23" s="17"/>
      <c r="C23" s="18" t="s">
        <v>32</v>
      </c>
      <c r="D23" s="19"/>
      <c r="E23" s="30"/>
      <c r="F23" s="20"/>
      <c r="G23" s="30"/>
      <c r="H23" s="19"/>
      <c r="I23" s="19"/>
      <c r="J23" s="19"/>
      <c r="K23" s="38">
        <f>SUM(I19:I22)</f>
        <v>509220</v>
      </c>
      <c r="L23" s="35"/>
      <c r="M23" s="3"/>
    </row>
    <row r="24" spans="1:14" ht="15" customHeight="1" x14ac:dyDescent="0.2">
      <c r="A24" s="16"/>
      <c r="B24" s="47" t="s">
        <v>33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34</v>
      </c>
      <c r="D25" s="19"/>
      <c r="E25" s="30"/>
      <c r="F25" s="20"/>
      <c r="G25" s="30"/>
      <c r="H25" s="19"/>
      <c r="I25" s="38">
        <v>588000</v>
      </c>
      <c r="J25" s="19"/>
      <c r="K25" s="30"/>
      <c r="L25" s="35"/>
      <c r="M25" s="3"/>
    </row>
    <row r="26" spans="1:14" ht="15" customHeight="1" x14ac:dyDescent="0.2">
      <c r="A26" s="16"/>
      <c r="B26" s="17"/>
      <c r="C26" s="18" t="s">
        <v>35</v>
      </c>
      <c r="D26" s="115" t="s">
        <v>36</v>
      </c>
      <c r="E26" s="116"/>
      <c r="F26" s="20"/>
      <c r="G26" s="38">
        <v>-960000</v>
      </c>
      <c r="H26" s="19"/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115" t="s">
        <v>37</v>
      </c>
      <c r="E27" s="116"/>
      <c r="F27" s="20"/>
      <c r="G27" s="48">
        <v>-240000</v>
      </c>
      <c r="H27" s="19"/>
      <c r="I27" s="44">
        <v>-1200000</v>
      </c>
      <c r="J27" s="19"/>
      <c r="K27" s="30"/>
      <c r="L27" s="35"/>
      <c r="M27" s="3"/>
    </row>
    <row r="28" spans="1:14" ht="15" customHeight="1" x14ac:dyDescent="0.2">
      <c r="A28" s="16"/>
      <c r="B28" s="17"/>
      <c r="C28" s="18" t="s">
        <v>38</v>
      </c>
      <c r="D28" s="19"/>
      <c r="E28" s="30"/>
      <c r="F28" s="20"/>
      <c r="G28" s="30"/>
      <c r="H28" s="19"/>
      <c r="I28" s="19"/>
      <c r="J28" s="19"/>
      <c r="K28" s="34">
        <f>I25+I27</f>
        <v>-612000</v>
      </c>
      <c r="L28" s="35"/>
      <c r="M28" s="3"/>
    </row>
    <row r="29" spans="1:14" ht="15" customHeight="1" x14ac:dyDescent="0.2">
      <c r="A29" s="16"/>
      <c r="B29" s="47" t="s">
        <v>39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40</v>
      </c>
      <c r="D30" s="19"/>
      <c r="E30" s="30"/>
      <c r="F30" s="20"/>
      <c r="G30" s="30"/>
      <c r="H30" s="19"/>
      <c r="I30" s="38">
        <v>600000</v>
      </c>
      <c r="J30" s="19"/>
      <c r="K30" s="30"/>
      <c r="L30" s="35"/>
      <c r="M30" s="3"/>
    </row>
    <row r="31" spans="1:14" ht="15" customHeight="1" x14ac:dyDescent="0.2">
      <c r="A31" s="16"/>
      <c r="B31" s="47"/>
      <c r="C31" s="18" t="s">
        <v>54</v>
      </c>
      <c r="D31" s="115" t="s">
        <v>55</v>
      </c>
      <c r="E31" s="116"/>
      <c r="F31" s="20"/>
      <c r="G31" s="30"/>
      <c r="H31" s="19"/>
      <c r="I31" s="44">
        <v>-518400</v>
      </c>
      <c r="J31" s="19"/>
      <c r="K31" s="30"/>
      <c r="L31" s="35"/>
      <c r="M31" s="3"/>
    </row>
    <row r="32" spans="1:14" ht="15" customHeight="1" x14ac:dyDescent="0.2">
      <c r="A32" s="16"/>
      <c r="B32" s="47"/>
      <c r="C32" s="68" t="s">
        <v>69</v>
      </c>
      <c r="D32" s="50"/>
      <c r="E32" s="30"/>
      <c r="F32" s="20"/>
      <c r="G32" s="30"/>
      <c r="H32" s="19"/>
      <c r="I32" s="19"/>
      <c r="J32" s="19"/>
      <c r="K32" s="44">
        <f>I30+I31</f>
        <v>81600</v>
      </c>
      <c r="L32" s="35"/>
      <c r="M32" s="3"/>
    </row>
    <row r="33" spans="1:13" ht="15" customHeight="1" x14ac:dyDescent="0.2">
      <c r="A33" s="16"/>
      <c r="B33" s="47" t="s">
        <v>41</v>
      </c>
      <c r="C33" s="18"/>
      <c r="D33" s="19"/>
      <c r="E33" s="30"/>
      <c r="F33" s="20"/>
      <c r="G33" s="19"/>
      <c r="H33" s="19"/>
      <c r="I33" s="19"/>
      <c r="J33" s="19"/>
      <c r="K33" s="38">
        <f>SUM(K23:K32)</f>
        <v>-21180</v>
      </c>
      <c r="L33" s="35"/>
      <c r="M33" s="3"/>
    </row>
    <row r="34" spans="1:13" ht="15" customHeight="1" x14ac:dyDescent="0.2">
      <c r="A34" s="16"/>
      <c r="B34" s="47" t="s">
        <v>42</v>
      </c>
      <c r="C34" s="18"/>
      <c r="D34" s="19"/>
      <c r="E34" s="30"/>
      <c r="F34" s="20"/>
      <c r="G34" s="19"/>
      <c r="H34" s="19"/>
      <c r="I34" s="19"/>
      <c r="J34" s="19"/>
      <c r="K34" s="48">
        <v>683100</v>
      </c>
      <c r="L34" s="35"/>
      <c r="M34" s="3"/>
    </row>
    <row r="35" spans="1:13" ht="15" customHeight="1" thickBot="1" x14ac:dyDescent="0.25">
      <c r="A35" s="16"/>
      <c r="B35" s="47" t="s">
        <v>43</v>
      </c>
      <c r="C35" s="18"/>
      <c r="D35" s="19"/>
      <c r="E35" s="30"/>
      <c r="F35" s="20"/>
      <c r="G35" s="19"/>
      <c r="H35" s="19"/>
      <c r="I35" s="19"/>
      <c r="J35" s="19"/>
      <c r="K35" s="40">
        <f>K33+K34</f>
        <v>661920</v>
      </c>
      <c r="L35" s="35"/>
      <c r="M35" s="3"/>
    </row>
    <row r="36" spans="1:13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13" ht="15" customHeight="1" x14ac:dyDescent="0.2">
      <c r="A37" s="16"/>
      <c r="B37" s="52" t="s">
        <v>44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13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8">
        <v>558960</v>
      </c>
      <c r="L38" s="35"/>
      <c r="M38" s="3"/>
    </row>
    <row r="39" spans="1:13" ht="15" customHeight="1" x14ac:dyDescent="0.2">
      <c r="A39" s="16"/>
      <c r="B39" s="47" t="s">
        <v>46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13" ht="15" customHeight="1" x14ac:dyDescent="0.2">
      <c r="A40" s="16"/>
      <c r="B40" s="47"/>
      <c r="C40" s="18" t="s">
        <v>47</v>
      </c>
      <c r="D40" s="19"/>
      <c r="E40" s="30"/>
      <c r="F40" s="20"/>
      <c r="G40" s="19"/>
      <c r="H40" s="19"/>
      <c r="I40" s="19"/>
      <c r="J40" s="19"/>
      <c r="K40" s="34">
        <v>113100</v>
      </c>
      <c r="L40" s="35"/>
      <c r="M40" s="3"/>
    </row>
    <row r="41" spans="1:13" ht="15" customHeight="1" x14ac:dyDescent="0.2">
      <c r="A41" s="16"/>
      <c r="B41" s="47"/>
      <c r="C41" s="18" t="s">
        <v>48</v>
      </c>
      <c r="D41" s="19"/>
      <c r="E41" s="30"/>
      <c r="F41" s="20"/>
      <c r="G41" s="19"/>
      <c r="H41" s="19"/>
      <c r="I41" s="19"/>
      <c r="J41" s="19"/>
      <c r="K41" s="34">
        <v>-156000</v>
      </c>
      <c r="L41" s="35"/>
      <c r="M41" s="3"/>
    </row>
    <row r="42" spans="1:13" ht="15" customHeight="1" x14ac:dyDescent="0.2">
      <c r="A42" s="16"/>
      <c r="B42" s="66" t="s">
        <v>49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13" ht="15" customHeight="1" x14ac:dyDescent="0.2">
      <c r="A43" s="16"/>
      <c r="B43" s="47"/>
      <c r="C43" s="127" t="s">
        <v>50</v>
      </c>
      <c r="D43" s="128"/>
      <c r="E43" s="129"/>
      <c r="F43" s="27"/>
      <c r="G43" s="19"/>
      <c r="H43" s="27"/>
      <c r="I43" s="19"/>
      <c r="J43" s="19"/>
      <c r="K43" s="34">
        <v>-78240</v>
      </c>
      <c r="L43" s="35"/>
      <c r="M43" s="3"/>
    </row>
    <row r="44" spans="1:13" ht="15" customHeight="1" x14ac:dyDescent="0.2">
      <c r="A44" s="16"/>
      <c r="B44" s="47"/>
      <c r="C44" s="127" t="s">
        <v>51</v>
      </c>
      <c r="D44" s="128"/>
      <c r="E44" s="129"/>
      <c r="F44" s="27"/>
      <c r="G44" s="19"/>
      <c r="H44" s="27"/>
      <c r="I44" s="19"/>
      <c r="J44" s="19"/>
      <c r="K44" s="34">
        <v>-30600</v>
      </c>
      <c r="L44" s="35"/>
      <c r="M44" s="3"/>
    </row>
    <row r="45" spans="1:13" ht="15" customHeight="1" x14ac:dyDescent="0.2">
      <c r="A45" s="16"/>
      <c r="B45" s="47"/>
      <c r="C45" s="127" t="s">
        <v>52</v>
      </c>
      <c r="D45" s="128"/>
      <c r="E45" s="129"/>
      <c r="F45" s="27"/>
      <c r="G45" s="19"/>
      <c r="H45" s="27"/>
      <c r="I45" s="19"/>
      <c r="J45" s="19"/>
      <c r="K45" s="34">
        <v>113400</v>
      </c>
      <c r="L45" s="35"/>
      <c r="M45" s="3"/>
    </row>
    <row r="46" spans="1:13" ht="15" customHeight="1" x14ac:dyDescent="0.2">
      <c r="A46" s="16"/>
      <c r="B46" s="47"/>
      <c r="C46" s="127" t="s">
        <v>53</v>
      </c>
      <c r="D46" s="128"/>
      <c r="E46" s="129"/>
      <c r="F46" s="27"/>
      <c r="G46" s="19"/>
      <c r="H46" s="27"/>
      <c r="I46" s="19"/>
      <c r="J46" s="19"/>
      <c r="K46" s="48">
        <v>-11400</v>
      </c>
      <c r="L46" s="35"/>
      <c r="M46" s="3"/>
    </row>
    <row r="47" spans="1:13" ht="15" customHeight="1" thickBot="1" x14ac:dyDescent="0.25">
      <c r="A47" s="16"/>
      <c r="B47" s="47" t="s">
        <v>32</v>
      </c>
      <c r="C47" s="18"/>
      <c r="D47" s="19"/>
      <c r="E47" s="19"/>
      <c r="F47" s="27"/>
      <c r="G47" s="19"/>
      <c r="H47" s="27"/>
      <c r="I47" s="19"/>
      <c r="J47" s="19"/>
      <c r="K47" s="40">
        <f>SUM(K38:K46)</f>
        <v>509220</v>
      </c>
      <c r="L47" s="35"/>
      <c r="M47" s="3"/>
    </row>
    <row r="48" spans="1:13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56</v>
      </c>
    </row>
    <row r="51" spans="1:13" ht="15" customHeight="1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3" t="s">
        <v>18</v>
      </c>
      <c r="C52" s="58" t="s">
        <v>57</v>
      </c>
      <c r="D52" s="58"/>
      <c r="E52" s="58"/>
      <c r="F52" s="58"/>
      <c r="G52" s="38">
        <v>4512000</v>
      </c>
      <c r="H52" s="59"/>
    </row>
    <row r="53" spans="1:13" ht="15" customHeight="1" x14ac:dyDescent="0.2">
      <c r="B53" s="57"/>
      <c r="C53" s="115" t="s">
        <v>58</v>
      </c>
      <c r="D53" s="130"/>
      <c r="E53" s="131"/>
      <c r="F53" s="58"/>
      <c r="G53" s="48">
        <v>78240</v>
      </c>
      <c r="H53" s="59"/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0">
        <f>G52-G53</f>
        <v>4433760</v>
      </c>
      <c r="H54" s="59"/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3" t="s">
        <v>22</v>
      </c>
      <c r="C56" s="58" t="s">
        <v>59</v>
      </c>
      <c r="D56" s="58"/>
      <c r="E56" s="58"/>
      <c r="F56" s="58"/>
      <c r="G56" s="38">
        <v>2352000</v>
      </c>
      <c r="H56" s="59"/>
    </row>
    <row r="57" spans="1:13" ht="15" customHeight="1" x14ac:dyDescent="0.2">
      <c r="B57" s="57"/>
      <c r="C57" s="115" t="s">
        <v>60</v>
      </c>
      <c r="D57" s="130"/>
      <c r="E57" s="131"/>
      <c r="F57" s="58"/>
      <c r="G57" s="48">
        <v>30600</v>
      </c>
      <c r="H57" s="59"/>
    </row>
    <row r="58" spans="1:13" ht="15" customHeight="1" x14ac:dyDescent="0.2">
      <c r="B58" s="57"/>
      <c r="C58" s="58" t="s">
        <v>61</v>
      </c>
      <c r="D58" s="58"/>
      <c r="E58" s="58"/>
      <c r="F58" s="58"/>
      <c r="G58" s="38">
        <f>G56+G57</f>
        <v>2382600</v>
      </c>
      <c r="H58" s="59"/>
    </row>
    <row r="59" spans="1:13" ht="15" customHeight="1" x14ac:dyDescent="0.2">
      <c r="B59" s="57"/>
      <c r="C59" s="115" t="s">
        <v>62</v>
      </c>
      <c r="D59" s="130"/>
      <c r="E59" s="131"/>
      <c r="F59" s="58"/>
      <c r="G59" s="48">
        <v>113400</v>
      </c>
      <c r="H59" s="59"/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0">
        <f>G58-G59</f>
        <v>2269200</v>
      </c>
      <c r="H60" s="59"/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3" t="s">
        <v>23</v>
      </c>
      <c r="C62" s="58" t="s">
        <v>63</v>
      </c>
      <c r="D62" s="58"/>
      <c r="E62" s="58"/>
      <c r="F62" s="58"/>
      <c r="G62" s="38">
        <v>1344840</v>
      </c>
      <c r="H62" s="59"/>
    </row>
    <row r="63" spans="1:13" ht="15" customHeight="1" x14ac:dyDescent="0.2">
      <c r="B63" s="57"/>
      <c r="C63" s="115" t="s">
        <v>64</v>
      </c>
      <c r="D63" s="130"/>
      <c r="E63" s="131"/>
      <c r="F63" s="58"/>
      <c r="G63" s="48">
        <v>11400</v>
      </c>
      <c r="H63" s="59"/>
    </row>
    <row r="64" spans="1:13" ht="15" customHeight="1" thickBot="1" x14ac:dyDescent="0.25">
      <c r="B64" s="57"/>
      <c r="C64" s="58" t="s">
        <v>31</v>
      </c>
      <c r="D64" s="58"/>
      <c r="E64" s="58"/>
      <c r="F64" s="58"/>
      <c r="G64" s="40">
        <f>G62+G63</f>
        <v>1356240</v>
      </c>
      <c r="H64" s="59"/>
    </row>
    <row r="65" spans="2:8" ht="13.5" thickTop="1" x14ac:dyDescent="0.2">
      <c r="B65" s="60"/>
      <c r="C65" s="61"/>
      <c r="D65" s="61"/>
      <c r="E65" s="61"/>
      <c r="F65" s="61"/>
      <c r="G65" s="61"/>
      <c r="H65" s="62"/>
    </row>
  </sheetData>
  <sheetProtection password="DFEA" sheet="1" objects="1" scenarios="1"/>
  <mergeCells count="29">
    <mergeCell ref="C63:E63"/>
    <mergeCell ref="C45:E45"/>
    <mergeCell ref="C46:E46"/>
    <mergeCell ref="C53:E53"/>
    <mergeCell ref="C57:E57"/>
    <mergeCell ref="C59:E59"/>
    <mergeCell ref="D26:E26"/>
    <mergeCell ref="D27:E27"/>
    <mergeCell ref="D31:E31"/>
    <mergeCell ref="C43:E43"/>
    <mergeCell ref="C44:E44"/>
    <mergeCell ref="D22:E22"/>
    <mergeCell ref="C7:E7"/>
    <mergeCell ref="A7:B7"/>
    <mergeCell ref="A10:J10"/>
    <mergeCell ref="A5:B5"/>
    <mergeCell ref="A8:J8"/>
    <mergeCell ref="A9:J9"/>
    <mergeCell ref="C5:G5"/>
    <mergeCell ref="B16:L16"/>
    <mergeCell ref="B14:L14"/>
    <mergeCell ref="B15:L15"/>
    <mergeCell ref="D20:E20"/>
    <mergeCell ref="D21:E21"/>
    <mergeCell ref="A1:H1"/>
    <mergeCell ref="A2:B2"/>
    <mergeCell ref="C2:H2"/>
    <mergeCell ref="A3:B3"/>
    <mergeCell ref="C3:H3"/>
  </mergeCells>
  <phoneticPr fontId="3" type="noConversion"/>
  <dataValidations xWindow="472" yWindow="392" count="24">
    <dataValidation allowBlank="1" showErrorMessage="1" sqref="K43:K46 K33 K40:K41 I30 K38 G63:G64 G57 G59:G60 G54"/>
    <dataValidation allowBlank="1" showInputMessage="1" showErrorMessage="1" prompt="Enter as a positive number." sqref="G27 K34"/>
    <dataValidation allowBlank="1" showErrorMessage="1" prompt="_x000a_" sqref="I25 G52 G56 G58 G62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type="list" allowBlank="1" showInputMessage="1" showErrorMessage="1" sqref="D22:E22">
      <formula1>"Cash payments for land,Cash payments for income tax"</formula1>
    </dataValidation>
    <dataValidation type="list" allowBlank="1" showInputMessage="1" showErrorMessage="1" sqref="D26:E26 D31:E31">
      <formula1>"Cash paid for dividends,Cash paid for land,Cash paid for merchandise"</formula1>
    </dataValidation>
    <dataValidation type="list" allowBlank="1" showInputMessage="1" showErrorMessage="1" sqref="D27:E27">
      <formula1>"Cash paid for equipment,Cash paid for income taxes"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Enter amounts to be deducted as negatives." sqref="I22 I31 G22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allowBlank="1" showErrorMessage="1" prompt="_x000a_" sqref="I19"/>
    <dataValidation allowBlank="1" showErrorMessage="1" prompt="_x000a_" sqref="G20"/>
    <dataValidation allowBlank="1" showErrorMessage="1" sqref="G21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allowBlank="1" showInputMessage="1" showErrorMessage="1" prompt="Enter all amounts in this section as positives." sqref="G53"/>
  </dataValidations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14(13)-4B</vt:lpstr>
      <vt:lpstr>Sol</vt:lpstr>
      <vt:lpstr>'Pr. 14(13)-4B'!Print_Area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2010-12-02T01:00:13Z</cp:lastPrinted>
  <dcterms:created xsi:type="dcterms:W3CDTF">2000-11-10T00:10:54Z</dcterms:created>
  <dcterms:modified xsi:type="dcterms:W3CDTF">2015-01-05T18:01:57Z</dcterms:modified>
</cp:coreProperties>
</file>